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P FINANCAS E ADMINISTRATIVA\CONTABILIDADE\GERAL\BACEN\CADOC 4010\2020\10_2020\"/>
    </mc:Choice>
  </mc:AlternateContent>
  <xr:revisionPtr revIDLastSave="0" documentId="13_ncr:1_{28856C96-1AFE-4841-AD89-07CA85C88F23}" xr6:coauthVersionLast="45" xr6:coauthVersionMax="45" xr10:uidLastSave="{00000000-0000-0000-0000-000000000000}"/>
  <bookViews>
    <workbookView xWindow="-108" yWindow="-108" windowWidth="23256" windowHeight="12576" xr2:uid="{D2D8AF76-80C9-4DBB-9DCD-3A7E2E613D3B}"/>
  </bookViews>
  <sheets>
    <sheet name="Publicação Mensal" sheetId="1" r:id="rId1"/>
  </sheets>
  <externalReferences>
    <externalReference r:id="rId2"/>
    <externalReference r:id="rId3"/>
  </externalReferences>
  <definedNames>
    <definedName name="__123Graph_C" hidden="1">[1]NOTA_OPERATIVA!#REF!</definedName>
    <definedName name="__123Graph_D" hidden="1">[2]TOTAL!#REF!</definedName>
    <definedName name="_1_123Grap" hidden="1">[2]TOTAL!#REF!</definedName>
    <definedName name="_2_0__123Grap" hidden="1">[2]TOTAL!#REF!</definedName>
    <definedName name="_BQ4.1" hidden="1">#REF!</definedName>
    <definedName name="_Fill" hidden="1">#REF!</definedName>
    <definedName name="_Key1" hidden="1">#REF!</definedName>
    <definedName name="_Order1" hidden="1">255</definedName>
    <definedName name="_Regression_Int" hidden="1">1</definedName>
    <definedName name="_Sort" hidden="1">#REF!</definedName>
    <definedName name="AS2DocOpenMode" hidden="1">"AS2DocumentEdit"</definedName>
    <definedName name="_xlnm.Database" hidden="1">#N/A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Title" hidden="1">"Regional 4 SET99"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21" i="1" l="1"/>
  <c r="C43" i="1" l="1"/>
  <c r="E16" i="1"/>
  <c r="C29" i="1"/>
  <c r="E27" i="1" l="1"/>
  <c r="C34" i="1"/>
  <c r="C32" i="1" s="1"/>
  <c r="E13" i="1"/>
  <c r="C16" i="1" l="1"/>
  <c r="E22" i="1"/>
  <c r="C24" i="1"/>
  <c r="E19" i="1"/>
  <c r="C11" i="1" l="1"/>
  <c r="C48" i="1" s="1"/>
  <c r="E11" i="1"/>
  <c r="D56" i="1"/>
  <c r="E36" i="1" l="1"/>
  <c r="E48" i="1" s="1"/>
  <c r="F48" i="1" s="1"/>
</calcChain>
</file>

<file path=xl/sharedStrings.xml><?xml version="1.0" encoding="utf-8"?>
<sst xmlns="http://schemas.openxmlformats.org/spreadsheetml/2006/main" count="85" uniqueCount="83">
  <si>
    <t>GETNET ADQUIRÊNCIA E SERVIÇOS PARA MEIOS DE PAGAMENTO S.A.</t>
  </si>
  <si>
    <t>CNPJ nº 10.440.482/0001-54</t>
  </si>
  <si>
    <t>Sede: Avenida dos Municípios, 5510 - Prédio 01 - Sala 03 - Bairro Santa Lúcia - Campo Bom - RS - CEP: 93700-000</t>
  </si>
  <si>
    <t>BALANCETE PATRIMONIAL EM 31 DE OUTUBRO DE 2020 (R$ Mil)</t>
  </si>
  <si>
    <t xml:space="preserve"> </t>
  </si>
  <si>
    <t>ATIVO</t>
  </si>
  <si>
    <t>PASSIVO</t>
  </si>
  <si>
    <t>CIRCULANTE  E REALIZÁVEL A LONGO PRAZO</t>
  </si>
  <si>
    <t>CIRCULANTE  E EXIGÍVEL A LONGO PRAZO</t>
  </si>
  <si>
    <t>DISPONIBILIDADES</t>
  </si>
  <si>
    <t>RELAÇÕES INTERFINANCEIRAS</t>
  </si>
  <si>
    <t>Obrigações Junto a Participantes de Sistemas de Liquidação</t>
  </si>
  <si>
    <t xml:space="preserve">TÍTULOS E VALORES MOBILIÁRIOS E INSTRUMENTOS </t>
  </si>
  <si>
    <t>FINANCEIROS DERIVATIVOS</t>
  </si>
  <si>
    <t>OBRIGAÇÕES POR EMPRÉSTIMOS</t>
  </si>
  <si>
    <t>Carteira Própria</t>
  </si>
  <si>
    <t>Empréstimos no País</t>
  </si>
  <si>
    <t>Instrumentos Financeiros Derivativos</t>
  </si>
  <si>
    <t>Vinculados a Prestação de Garantias</t>
  </si>
  <si>
    <t>INSTRUMENTOS FINANCEIROS DERIVATIVOS</t>
  </si>
  <si>
    <t>Transações de Pagamento</t>
  </si>
  <si>
    <t>OUTRAS OBRIGAÇÕES</t>
  </si>
  <si>
    <t>Sociais e Estatutárias</t>
  </si>
  <si>
    <t>OUTROS CRÉDITOS</t>
  </si>
  <si>
    <t>Fiscais e Previdenciárias</t>
  </si>
  <si>
    <t>Créditos Tributários</t>
  </si>
  <si>
    <t>Diversas</t>
  </si>
  <si>
    <t>Diversos</t>
  </si>
  <si>
    <t>(Provisão para Outros Créditos de Liquidação Duvidosa)</t>
  </si>
  <si>
    <t>PATRIMÔNIO LÍQUIDO</t>
  </si>
  <si>
    <t>Capital Social:</t>
  </si>
  <si>
    <t>OUTROS VALORES E BENS</t>
  </si>
  <si>
    <t>De Domiciliados no País</t>
  </si>
  <si>
    <t>Despesas Antecipadas</t>
  </si>
  <si>
    <t>Reservas de Capital</t>
  </si>
  <si>
    <t>Reservas de Lucros</t>
  </si>
  <si>
    <t>PERMANENTE</t>
  </si>
  <si>
    <t>Ajustes de Avaliação Patrimonial</t>
  </si>
  <si>
    <t>Lucros (Prejuízos) Acumulados</t>
  </si>
  <si>
    <t>INVESTIMENTOS</t>
  </si>
  <si>
    <t>Participações em Coligadas e Controladas:</t>
  </si>
  <si>
    <t>No País</t>
  </si>
  <si>
    <t>CONTAS DE RESULTADO</t>
  </si>
  <si>
    <t>Receitas Operacionais</t>
  </si>
  <si>
    <t>IMOBILIZADO DE USO</t>
  </si>
  <si>
    <t>Despesas Operacionais</t>
  </si>
  <si>
    <t>Imóveis de Uso</t>
  </si>
  <si>
    <t>Resultado não Operacional</t>
  </si>
  <si>
    <t>Outras Imobilizações de Uso</t>
  </si>
  <si>
    <t xml:space="preserve">Imposto de Renda </t>
  </si>
  <si>
    <t>(Depreciações Acumuladas)</t>
  </si>
  <si>
    <t>Contribuição Social</t>
  </si>
  <si>
    <t xml:space="preserve">Ativo Fiscal Diferido </t>
  </si>
  <si>
    <t>INTANGÍVEL</t>
  </si>
  <si>
    <t>Participações no Lucro</t>
  </si>
  <si>
    <t>Ágio na Aquisição de Sociedades Controladas</t>
  </si>
  <si>
    <t>Outros Ativos Intangíveis</t>
  </si>
  <si>
    <t>(Amortizações Acumuladas)</t>
  </si>
  <si>
    <t>TOTAL DO ATIVO</t>
  </si>
  <si>
    <t>TOTAL DO PASSIVO</t>
  </si>
  <si>
    <t>NOTAS EXPLICATIVAS (R$ Mil)</t>
  </si>
  <si>
    <t xml:space="preserve"> 1) Instrumentos Financeiros - Circular  3.082/2002 do Bacen:</t>
  </si>
  <si>
    <t>Valor Referencial</t>
  </si>
  <si>
    <t>Diferencial/</t>
  </si>
  <si>
    <t xml:space="preserve"> dos Contratos - Conta</t>
  </si>
  <si>
    <t>Ajuste a Receber</t>
  </si>
  <si>
    <t>Derivativos</t>
  </si>
  <si>
    <t>de Compensação</t>
  </si>
  <si>
    <t xml:space="preserve"> (Pagar)</t>
  </si>
  <si>
    <t>Contratos de Swap</t>
  </si>
  <si>
    <t>DIRETORIA</t>
  </si>
  <si>
    <t>DIRETOR PRESIDENTE</t>
  </si>
  <si>
    <t>Pedro Carlos Araujo Coutinho</t>
  </si>
  <si>
    <t>DIRETORES VICE-PRESIDENTES</t>
  </si>
  <si>
    <t>Alexandre de Oliveira</t>
  </si>
  <si>
    <t>Fabrício Santos Moreira Chaves</t>
  </si>
  <si>
    <t>Gustavo Bahia Gama Sechin</t>
  </si>
  <si>
    <t>Ricardo Roquette da Silva</t>
  </si>
  <si>
    <t>Ronaldo Wagner Rondinelli</t>
  </si>
  <si>
    <t>Vanessa Pedreira de Freitas Gordilho</t>
  </si>
  <si>
    <t>CONTADOR</t>
  </si>
  <si>
    <t>Renan Luiz Kirsten</t>
  </si>
  <si>
    <t>CRC RS-101104/O-1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</si>
</sst>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.##000_);\(#.##000\)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2D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105">
    <xf numFmtId="0" fontId="0" fillId="0" borderId="0" xfId="0"/>
    <xf numFmtId="164" fontId="3" fillId="2" borderId="1" xfId="2" applyNumberFormat="1" applyFont="1" applyFill="1" applyBorder="1"/>
    <xf numFmtId="164" fontId="3" fillId="2" borderId="2" xfId="2" applyNumberFormat="1" applyFont="1" applyFill="1" applyBorder="1"/>
    <xf numFmtId="164" fontId="3" fillId="2" borderId="3" xfId="2" applyNumberFormat="1" applyFont="1" applyFill="1" applyBorder="1"/>
    <xf numFmtId="164" fontId="3" fillId="2" borderId="0" xfId="2" applyNumberFormat="1" applyFont="1" applyFill="1"/>
    <xf numFmtId="166" fontId="4" fillId="2" borderId="0" xfId="3" quotePrefix="1" applyNumberFormat="1" applyFont="1" applyFill="1" applyBorder="1" applyAlignment="1">
      <alignment horizontal="center"/>
    </xf>
    <xf numFmtId="49" fontId="4" fillId="2" borderId="4" xfId="3" applyNumberFormat="1" applyFont="1" applyFill="1" applyBorder="1" applyAlignment="1">
      <alignment horizontal="center"/>
    </xf>
    <xf numFmtId="49" fontId="4" fillId="2" borderId="0" xfId="3" quotePrefix="1" applyNumberFormat="1" applyFont="1" applyFill="1" applyBorder="1" applyAlignment="1">
      <alignment horizontal="center"/>
    </xf>
    <xf numFmtId="49" fontId="4" fillId="2" borderId="5" xfId="3" quotePrefix="1" applyNumberFormat="1" applyFont="1" applyFill="1" applyBorder="1" applyAlignment="1">
      <alignment horizontal="center"/>
    </xf>
    <xf numFmtId="166" fontId="4" fillId="2" borderId="4" xfId="3" applyNumberFormat="1" applyFont="1" applyFill="1" applyBorder="1" applyAlignment="1">
      <alignment horizontal="center"/>
    </xf>
    <xf numFmtId="166" fontId="4" fillId="2" borderId="5" xfId="3" quotePrefix="1" applyNumberFormat="1" applyFont="1" applyFill="1" applyBorder="1" applyAlignment="1">
      <alignment horizontal="center"/>
    </xf>
    <xf numFmtId="167" fontId="4" fillId="2" borderId="0" xfId="4" applyNumberFormat="1" applyFont="1" applyFill="1"/>
    <xf numFmtId="166" fontId="4" fillId="2" borderId="4" xfId="3" applyNumberFormat="1" applyFont="1" applyFill="1" applyBorder="1" applyAlignment="1">
      <alignment horizontal="left"/>
    </xf>
    <xf numFmtId="166" fontId="4" fillId="2" borderId="5" xfId="3" applyNumberFormat="1" applyFont="1" applyFill="1" applyBorder="1" applyAlignment="1">
      <alignment horizontal="left"/>
    </xf>
    <xf numFmtId="0" fontId="4" fillId="2" borderId="0" xfId="4" applyFont="1" applyFill="1" applyAlignment="1">
      <alignment horizontal="left"/>
    </xf>
    <xf numFmtId="167" fontId="4" fillId="2" borderId="5" xfId="4" applyNumberFormat="1" applyFont="1" applyFill="1" applyBorder="1" applyAlignment="1">
      <alignment horizontal="left"/>
    </xf>
    <xf numFmtId="166" fontId="4" fillId="2" borderId="4" xfId="3" quotePrefix="1" applyNumberFormat="1" applyFont="1" applyFill="1" applyBorder="1" applyAlignment="1">
      <alignment horizontal="left"/>
    </xf>
    <xf numFmtId="167" fontId="4" fillId="2" borderId="5" xfId="3" applyNumberFormat="1" applyFont="1" applyFill="1" applyBorder="1"/>
    <xf numFmtId="166" fontId="4" fillId="2" borderId="0" xfId="3" quotePrefix="1" applyNumberFormat="1" applyFont="1" applyFill="1" applyBorder="1" applyAlignment="1">
      <alignment horizontal="left"/>
    </xf>
    <xf numFmtId="166" fontId="4" fillId="2" borderId="0" xfId="3" applyNumberFormat="1" applyFont="1" applyFill="1" applyBorder="1" applyAlignment="1"/>
    <xf numFmtId="167" fontId="4" fillId="2" borderId="0" xfId="3" applyNumberFormat="1" applyFont="1" applyFill="1" applyBorder="1" applyAlignment="1"/>
    <xf numFmtId="167" fontId="4" fillId="0" borderId="5" xfId="3" applyNumberFormat="1" applyFont="1" applyFill="1" applyBorder="1"/>
    <xf numFmtId="0" fontId="4" fillId="2" borderId="0" xfId="4" quotePrefix="1" applyFont="1" applyFill="1" applyAlignment="1">
      <alignment horizontal="left"/>
    </xf>
    <xf numFmtId="166" fontId="4" fillId="2" borderId="4" xfId="3" applyNumberFormat="1" applyFont="1" applyFill="1" applyBorder="1"/>
    <xf numFmtId="166" fontId="3" fillId="2" borderId="0" xfId="3" applyNumberFormat="1" applyFont="1" applyFill="1" applyBorder="1"/>
    <xf numFmtId="167" fontId="3" fillId="2" borderId="5" xfId="3" applyNumberFormat="1" applyFont="1" applyFill="1" applyBorder="1"/>
    <xf numFmtId="164" fontId="3" fillId="0" borderId="5" xfId="2" applyNumberFormat="1" applyFont="1" applyBorder="1"/>
    <xf numFmtId="166" fontId="3" fillId="2" borderId="4" xfId="3" applyNumberFormat="1" applyFont="1" applyFill="1" applyBorder="1" applyAlignment="1">
      <alignment horizontal="left"/>
    </xf>
    <xf numFmtId="167" fontId="3" fillId="0" borderId="5" xfId="3" applyNumberFormat="1" applyFont="1" applyFill="1" applyBorder="1"/>
    <xf numFmtId="166" fontId="3" fillId="2" borderId="0" xfId="3" applyNumberFormat="1" applyFont="1" applyFill="1" applyBorder="1" applyAlignment="1"/>
    <xf numFmtId="167" fontId="3" fillId="2" borderId="0" xfId="3" applyNumberFormat="1" applyFont="1" applyFill="1" applyBorder="1" applyAlignment="1"/>
    <xf numFmtId="0" fontId="3" fillId="2" borderId="0" xfId="5" applyFont="1" applyFill="1"/>
    <xf numFmtId="164" fontId="3" fillId="2" borderId="4" xfId="2" applyNumberFormat="1" applyFont="1" applyFill="1" applyBorder="1"/>
    <xf numFmtId="166" fontId="3" fillId="2" borderId="4" xfId="3" quotePrefix="1" applyNumberFormat="1" applyFont="1" applyFill="1" applyBorder="1" applyAlignment="1">
      <alignment horizontal="left"/>
    </xf>
    <xf numFmtId="166" fontId="3" fillId="2" borderId="4" xfId="3" applyNumberFormat="1" applyFont="1" applyFill="1" applyBorder="1"/>
    <xf numFmtId="164" fontId="3" fillId="2" borderId="5" xfId="2" applyNumberFormat="1" applyFont="1" applyFill="1" applyBorder="1"/>
    <xf numFmtId="0" fontId="3" fillId="2" borderId="0" xfId="4" applyFont="1" applyFill="1" applyAlignment="1">
      <alignment horizontal="left" indent="1"/>
    </xf>
    <xf numFmtId="165" fontId="3" fillId="2" borderId="0" xfId="3" applyFont="1" applyFill="1" applyBorder="1" applyAlignment="1"/>
    <xf numFmtId="166" fontId="3" fillId="2" borderId="4" xfId="3" applyNumberFormat="1" applyFont="1" applyFill="1" applyBorder="1" applyAlignment="1">
      <alignment horizontal="left" indent="1"/>
    </xf>
    <xf numFmtId="166" fontId="4" fillId="3" borderId="4" xfId="3" applyNumberFormat="1" applyFont="1" applyFill="1" applyBorder="1"/>
    <xf numFmtId="167" fontId="4" fillId="3" borderId="9" xfId="3" applyNumberFormat="1" applyFont="1" applyFill="1" applyBorder="1"/>
    <xf numFmtId="166" fontId="4" fillId="3" borderId="0" xfId="3" applyNumberFormat="1" applyFont="1" applyFill="1" applyBorder="1"/>
    <xf numFmtId="167" fontId="4" fillId="2" borderId="0" xfId="5" applyNumberFormat="1" applyFont="1" applyFill="1"/>
    <xf numFmtId="165" fontId="5" fillId="2" borderId="0" xfId="3" applyFont="1" applyFill="1"/>
    <xf numFmtId="166" fontId="4" fillId="2" borderId="10" xfId="3" applyNumberFormat="1" applyFont="1" applyFill="1" applyBorder="1"/>
    <xf numFmtId="167" fontId="4" fillId="2" borderId="11" xfId="3" applyNumberFormat="1" applyFont="1" applyFill="1" applyBorder="1"/>
    <xf numFmtId="166" fontId="4" fillId="2" borderId="12" xfId="3" applyNumberFormat="1" applyFont="1" applyFill="1" applyBorder="1"/>
    <xf numFmtId="38" fontId="4" fillId="2" borderId="0" xfId="5" applyNumberFormat="1" applyFont="1" applyFill="1" applyAlignment="1">
      <alignment horizontal="right"/>
    </xf>
    <xf numFmtId="167" fontId="3" fillId="2" borderId="0" xfId="5" applyNumberFormat="1" applyFont="1" applyFill="1"/>
    <xf numFmtId="164" fontId="4" fillId="2" borderId="0" xfId="2" applyNumberFormat="1" applyFont="1" applyFill="1"/>
    <xf numFmtId="164" fontId="3" fillId="2" borderId="0" xfId="2" quotePrefix="1" applyNumberFormat="1" applyFont="1" applyFill="1" applyAlignment="1">
      <alignment horizontal="left"/>
    </xf>
    <xf numFmtId="167" fontId="3" fillId="2" borderId="0" xfId="3" applyNumberFormat="1" applyFont="1" applyFill="1" applyBorder="1"/>
    <xf numFmtId="165" fontId="3" fillId="2" borderId="0" xfId="3" applyFont="1" applyFill="1" applyBorder="1"/>
    <xf numFmtId="165" fontId="4" fillId="2" borderId="4" xfId="3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center"/>
    </xf>
    <xf numFmtId="165" fontId="3" fillId="2" borderId="4" xfId="3" quotePrefix="1" applyFont="1" applyFill="1" applyBorder="1" applyAlignment="1">
      <alignment horizontal="left"/>
    </xf>
    <xf numFmtId="0" fontId="4" fillId="2" borderId="0" xfId="2" applyFont="1" applyFill="1" applyAlignment="1">
      <alignment horizontal="right"/>
    </xf>
    <xf numFmtId="0" fontId="3" fillId="2" borderId="5" xfId="2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right"/>
    </xf>
    <xf numFmtId="0" fontId="6" fillId="2" borderId="5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left"/>
    </xf>
    <xf numFmtId="0" fontId="7" fillId="2" borderId="0" xfId="2" applyFont="1" applyFill="1" applyAlignment="1">
      <alignment horizontal="right"/>
    </xf>
    <xf numFmtId="3" fontId="3" fillId="2" borderId="0" xfId="3" applyNumberFormat="1" applyFont="1" applyFill="1" applyBorder="1"/>
    <xf numFmtId="0" fontId="3" fillId="2" borderId="4" xfId="2" quotePrefix="1" applyFont="1" applyFill="1" applyBorder="1" applyAlignment="1">
      <alignment horizontal="left"/>
    </xf>
    <xf numFmtId="166" fontId="3" fillId="2" borderId="5" xfId="3" applyNumberFormat="1" applyFont="1" applyFill="1" applyBorder="1"/>
    <xf numFmtId="43" fontId="3" fillId="2" borderId="0" xfId="1" applyFont="1" applyFill="1" applyBorder="1"/>
    <xf numFmtId="3" fontId="3" fillId="2" borderId="0" xfId="2" applyNumberFormat="1" applyFont="1" applyFill="1"/>
    <xf numFmtId="164" fontId="3" fillId="2" borderId="10" xfId="2" applyNumberFormat="1" applyFont="1" applyFill="1" applyBorder="1" applyAlignment="1">
      <alignment horizontal="left"/>
    </xf>
    <xf numFmtId="164" fontId="3" fillId="2" borderId="12" xfId="2" applyNumberFormat="1" applyFont="1" applyFill="1" applyBorder="1"/>
    <xf numFmtId="164" fontId="3" fillId="2" borderId="11" xfId="2" applyNumberFormat="1" applyFont="1" applyFill="1" applyBorder="1" applyAlignment="1">
      <alignment horizontal="left"/>
    </xf>
    <xf numFmtId="37" fontId="4" fillId="2" borderId="1" xfId="2" applyNumberFormat="1" applyFont="1" applyFill="1" applyBorder="1"/>
    <xf numFmtId="37" fontId="4" fillId="2" borderId="2" xfId="2" applyNumberFormat="1" applyFont="1" applyFill="1" applyBorder="1"/>
    <xf numFmtId="164" fontId="3" fillId="2" borderId="3" xfId="2" applyNumberFormat="1" applyFont="1" applyFill="1" applyBorder="1" applyAlignment="1">
      <alignment horizontal="left"/>
    </xf>
    <xf numFmtId="0" fontId="3" fillId="2" borderId="4" xfId="2" applyFont="1" applyFill="1" applyBorder="1"/>
    <xf numFmtId="0" fontId="3" fillId="2" borderId="0" xfId="2" applyFont="1" applyFill="1"/>
    <xf numFmtId="164" fontId="3" fillId="2" borderId="5" xfId="2" applyNumberFormat="1" applyFont="1" applyFill="1" applyBorder="1" applyAlignment="1">
      <alignment horizontal="left"/>
    </xf>
    <xf numFmtId="37" fontId="4" fillId="2" borderId="4" xfId="2" applyNumberFormat="1" applyFont="1" applyFill="1" applyBorder="1"/>
    <xf numFmtId="37" fontId="4" fillId="2" borderId="0" xfId="2" applyNumberFormat="1" applyFont="1" applyFill="1"/>
    <xf numFmtId="164" fontId="3" fillId="2" borderId="4" xfId="2" applyNumberFormat="1" applyFont="1" applyFill="1" applyBorder="1" applyAlignment="1">
      <alignment horizontal="left"/>
    </xf>
    <xf numFmtId="164" fontId="3" fillId="2" borderId="0" xfId="2" applyNumberFormat="1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quotePrefix="1" applyFont="1" applyFill="1" applyAlignment="1">
      <alignment horizontal="left"/>
    </xf>
    <xf numFmtId="0" fontId="3" fillId="2" borderId="4" xfId="2" applyFont="1" applyFill="1" applyBorder="1" applyAlignment="1">
      <alignment horizontal="left"/>
    </xf>
    <xf numFmtId="0" fontId="4" fillId="2" borderId="4" xfId="2" quotePrefix="1" applyFont="1" applyFill="1" applyBorder="1" applyAlignment="1">
      <alignment horizontal="left"/>
    </xf>
    <xf numFmtId="164" fontId="3" fillId="2" borderId="10" xfId="2" applyNumberFormat="1" applyFont="1" applyFill="1" applyBorder="1"/>
    <xf numFmtId="164" fontId="3" fillId="2" borderId="11" xfId="2" applyNumberFormat="1" applyFont="1" applyFill="1" applyBorder="1"/>
    <xf numFmtId="1" fontId="3" fillId="2" borderId="0" xfId="2" applyNumberFormat="1" applyFont="1" applyFill="1"/>
    <xf numFmtId="164" fontId="4" fillId="3" borderId="6" xfId="2" quotePrefix="1" applyNumberFormat="1" applyFont="1" applyFill="1" applyBorder="1" applyAlignment="1">
      <alignment horizontal="center"/>
    </xf>
    <xf numFmtId="164" fontId="4" fillId="3" borderId="8" xfId="2" quotePrefix="1" applyNumberFormat="1" applyFont="1" applyFill="1" applyBorder="1" applyAlignment="1">
      <alignment horizontal="center"/>
    </xf>
    <xf numFmtId="164" fontId="4" fillId="3" borderId="7" xfId="2" quotePrefix="1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left" wrapText="1"/>
    </xf>
    <xf numFmtId="0" fontId="3" fillId="2" borderId="0" xfId="2" applyFont="1" applyFill="1" applyAlignment="1">
      <alignment horizontal="left" wrapText="1"/>
    </xf>
    <xf numFmtId="0" fontId="3" fillId="2" borderId="5" xfId="2" applyFont="1" applyFill="1" applyBorder="1" applyAlignment="1">
      <alignment horizontal="left" wrapText="1"/>
    </xf>
    <xf numFmtId="49" fontId="4" fillId="2" borderId="4" xfId="3" applyNumberFormat="1" applyFont="1" applyFill="1" applyBorder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49" fontId="4" fillId="2" borderId="5" xfId="3" applyNumberFormat="1" applyFont="1" applyFill="1" applyBorder="1" applyAlignment="1">
      <alignment horizontal="center"/>
    </xf>
    <xf numFmtId="49" fontId="3" fillId="2" borderId="4" xfId="3" applyNumberFormat="1" applyFont="1" applyFill="1" applyBorder="1" applyAlignment="1">
      <alignment horizontal="center"/>
    </xf>
    <xf numFmtId="49" fontId="3" fillId="2" borderId="0" xfId="3" applyNumberFormat="1" applyFont="1" applyFill="1" applyBorder="1" applyAlignment="1">
      <alignment horizontal="center"/>
    </xf>
    <xf numFmtId="49" fontId="3" fillId="2" borderId="5" xfId="3" applyNumberFormat="1" applyFont="1" applyFill="1" applyBorder="1" applyAlignment="1">
      <alignment horizontal="center"/>
    </xf>
    <xf numFmtId="166" fontId="4" fillId="2" borderId="4" xfId="3" applyNumberFormat="1" applyFont="1" applyFill="1" applyBorder="1" applyAlignment="1">
      <alignment horizontal="center"/>
    </xf>
    <xf numFmtId="166" fontId="4" fillId="2" borderId="0" xfId="3" applyNumberFormat="1" applyFont="1" applyFill="1" applyBorder="1" applyAlignment="1">
      <alignment horizontal="center"/>
    </xf>
    <xf numFmtId="166" fontId="4" fillId="2" borderId="5" xfId="3" applyNumberFormat="1" applyFont="1" applyFill="1" applyBorder="1" applyAlignment="1">
      <alignment horizontal="center"/>
    </xf>
    <xf numFmtId="166" fontId="4" fillId="3" borderId="6" xfId="3" applyNumberFormat="1" applyFont="1" applyFill="1" applyBorder="1" applyAlignment="1">
      <alignment horizontal="center"/>
    </xf>
    <xf numFmtId="166" fontId="4" fillId="3" borderId="7" xfId="3" applyNumberFormat="1" applyFont="1" applyFill="1" applyBorder="1" applyAlignment="1">
      <alignment horizontal="center"/>
    </xf>
    <xf numFmtId="166" fontId="4" fillId="3" borderId="8" xfId="3" applyNumberFormat="1" applyFont="1" applyFill="1" applyBorder="1" applyAlignment="1">
      <alignment horizontal="center"/>
    </xf>
  </cellXfs>
  <cellStyles count="6">
    <cellStyle name="l]_x000d__x000a_Path=M:\RIOCEN01_x000d__x000a_Name=Carlos Emilio Brousse_x000d__x000a_DDEApps=nsf,nsg,nsh,ntf,ns2,ors,org_x000d__x000a_SmartIcons=Todos_x000d__x000a_ 41" xfId="2" xr:uid="{A72C903E-EE70-45EA-9895-396B16951CF2}"/>
    <cellStyle name="Normal" xfId="0" builtinId="0"/>
    <cellStyle name="Normal 3" xfId="5" xr:uid="{E46A3710-9977-42CF-8D88-64902389405A}"/>
    <cellStyle name="Normal_Passivo" xfId="4" xr:uid="{A147BCD8-65F7-4A13-86C9-5B7CF37E9025}"/>
    <cellStyle name="Vírgula" xfId="1" builtinId="3"/>
    <cellStyle name="Vírgula 2" xfId="3" xr:uid="{19A1C27E-8356-42A5-A20B-65EA3B7FC9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</xdr:rowOff>
    </xdr:from>
    <xdr:to>
      <xdr:col>1</xdr:col>
      <xdr:colOff>1247775</xdr:colOff>
      <xdr:row>4</xdr:row>
      <xdr:rowOff>28575</xdr:rowOff>
    </xdr:to>
    <xdr:pic>
      <xdr:nvPicPr>
        <xdr:cNvPr id="2" name="Picture 15" descr="Macintosh HD:Users:carlos.teles:Interbrand:CARLOS:GETNET:03_Versao_Endosso:01_positiva:RGB:AF_Getnet_endosso_RGB_pos_300dpi.jpg">
          <a:extLst>
            <a:ext uri="{FF2B5EF4-FFF2-40B4-BE49-F238E27FC236}">
              <a16:creationId xmlns:a16="http://schemas.microsoft.com/office/drawing/2014/main" id="{442974B1-2B91-4E0B-A817-850A94D08A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" y="1"/>
          <a:ext cx="1190625" cy="546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lima\visitantes\TEMP\ESTEREVUOTE_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aod011r15\sto0001\WINDOWS\TEMP\Downloads\Gerencial\Consolida&#231;&#227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Estr"/>
      <sheetName val="Estrdati"/>
      <sheetName val="Estrdati2"/>
    </sheetNames>
    <sheetDataSet>
      <sheetData sheetId="0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8"/>
      <sheetName val="015"/>
      <sheetName val="020"/>
      <sheetName val="025"/>
      <sheetName val="030"/>
      <sheetName val="031"/>
      <sheetName val="033"/>
      <sheetName val="035"/>
      <sheetName val="040"/>
      <sheetName val="045"/>
      <sheetName val="BSB+BAS"/>
      <sheetName val="BSI+COR"/>
      <sheetName val="LEA+ARR"/>
      <sheetName val="RESTO"/>
      <sheetName val="ASSET"/>
      <sheetName val="TOTAL"/>
      <sheetName val="EQUIV"/>
      <sheetName val="C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D1A9-035A-409B-8D23-82F1FD46CFA1}">
  <sheetPr>
    <pageSetUpPr fitToPage="1"/>
  </sheetPr>
  <dimension ref="A1:M75"/>
  <sheetViews>
    <sheetView showGridLines="0" tabSelected="1" workbookViewId="0">
      <selection activeCell="C17" sqref="C17"/>
    </sheetView>
  </sheetViews>
  <sheetFormatPr defaultColWidth="8" defaultRowHeight="10.199999999999999" x14ac:dyDescent="0.2"/>
  <cols>
    <col min="1" max="1" width="1.33203125" style="86" customWidth="1"/>
    <col min="2" max="2" width="40.5546875" style="4" customWidth="1"/>
    <col min="3" max="3" width="18.6640625" style="4" customWidth="1"/>
    <col min="4" max="4" width="45" style="4" customWidth="1"/>
    <col min="5" max="5" width="18.6640625" style="4" customWidth="1"/>
    <col min="6" max="6" width="14" style="4" bestFit="1" customWidth="1"/>
    <col min="7" max="7" width="18.6640625" style="4" bestFit="1" customWidth="1"/>
    <col min="8" max="8" width="16.5546875" style="4" bestFit="1" customWidth="1"/>
    <col min="9" max="9" width="15.109375" style="4" bestFit="1" customWidth="1"/>
    <col min="10" max="16384" width="8" style="4"/>
  </cols>
  <sheetData>
    <row r="1" spans="2:8" x14ac:dyDescent="0.2">
      <c r="B1" s="1"/>
      <c r="C1" s="2"/>
      <c r="D1" s="2"/>
      <c r="E1" s="3"/>
    </row>
    <row r="2" spans="2:8" x14ac:dyDescent="0.2">
      <c r="B2" s="93" t="s">
        <v>0</v>
      </c>
      <c r="C2" s="94"/>
      <c r="D2" s="94"/>
      <c r="E2" s="95"/>
    </row>
    <row r="3" spans="2:8" x14ac:dyDescent="0.2">
      <c r="B3" s="96" t="s">
        <v>1</v>
      </c>
      <c r="C3" s="97"/>
      <c r="D3" s="97"/>
      <c r="E3" s="98"/>
    </row>
    <row r="4" spans="2:8" x14ac:dyDescent="0.2">
      <c r="B4" s="96" t="s">
        <v>2</v>
      </c>
      <c r="C4" s="97"/>
      <c r="D4" s="97"/>
      <c r="E4" s="98"/>
      <c r="F4" s="5"/>
      <c r="G4" s="5"/>
    </row>
    <row r="5" spans="2:8" x14ac:dyDescent="0.2">
      <c r="B5" s="6"/>
      <c r="C5" s="7"/>
      <c r="D5" s="7"/>
      <c r="E5" s="8"/>
      <c r="F5" s="5"/>
      <c r="G5" s="5"/>
    </row>
    <row r="6" spans="2:8" x14ac:dyDescent="0.2">
      <c r="B6" s="99" t="s">
        <v>3</v>
      </c>
      <c r="C6" s="100"/>
      <c r="D6" s="100"/>
      <c r="E6" s="101"/>
      <c r="F6" s="5"/>
      <c r="G6" s="5"/>
    </row>
    <row r="7" spans="2:8" x14ac:dyDescent="0.2">
      <c r="B7" s="9"/>
      <c r="C7" s="5"/>
      <c r="D7" s="5"/>
      <c r="E7" s="10"/>
      <c r="F7" s="5"/>
      <c r="G7" s="5"/>
    </row>
    <row r="8" spans="2:8" x14ac:dyDescent="0.2">
      <c r="B8" s="9" t="s">
        <v>4</v>
      </c>
      <c r="C8" s="5"/>
      <c r="D8" s="5"/>
      <c r="E8" s="10"/>
      <c r="F8" s="5"/>
      <c r="G8" s="5"/>
    </row>
    <row r="9" spans="2:8" x14ac:dyDescent="0.2">
      <c r="B9" s="102" t="s">
        <v>5</v>
      </c>
      <c r="C9" s="103"/>
      <c r="D9" s="104" t="s">
        <v>6</v>
      </c>
      <c r="E9" s="103"/>
      <c r="F9" s="11"/>
      <c r="G9" s="11"/>
    </row>
    <row r="10" spans="2:8" x14ac:dyDescent="0.2">
      <c r="B10" s="12"/>
      <c r="C10" s="13"/>
      <c r="D10" s="14"/>
      <c r="E10" s="15"/>
      <c r="F10" s="11"/>
      <c r="G10" s="11"/>
    </row>
    <row r="11" spans="2:8" x14ac:dyDescent="0.2">
      <c r="B11" s="16" t="s">
        <v>7</v>
      </c>
      <c r="C11" s="17">
        <f>+C13+C16+C21+C24+C29</f>
        <v>36420011.080930002</v>
      </c>
      <c r="D11" s="18" t="s">
        <v>8</v>
      </c>
      <c r="E11" s="17">
        <f>E13+E16+E19+E22</f>
        <v>35147521.677960001</v>
      </c>
      <c r="F11" s="19"/>
      <c r="G11" s="20"/>
    </row>
    <row r="12" spans="2:8" x14ac:dyDescent="0.2">
      <c r="B12" s="16"/>
      <c r="C12" s="21"/>
      <c r="D12" s="22"/>
      <c r="E12" s="17"/>
      <c r="F12" s="19"/>
    </row>
    <row r="13" spans="2:8" x14ac:dyDescent="0.2">
      <c r="B13" s="23" t="s">
        <v>9</v>
      </c>
      <c r="C13" s="21">
        <v>33439.721109999999</v>
      </c>
      <c r="D13" s="18" t="s">
        <v>10</v>
      </c>
      <c r="E13" s="17">
        <f>E14</f>
        <v>15200077.844369998</v>
      </c>
      <c r="F13" s="19"/>
    </row>
    <row r="14" spans="2:8" x14ac:dyDescent="0.2">
      <c r="B14" s="23"/>
      <c r="C14" s="21"/>
      <c r="D14" s="24" t="s">
        <v>11</v>
      </c>
      <c r="E14" s="25">
        <v>15200077.844369998</v>
      </c>
      <c r="F14" s="19"/>
    </row>
    <row r="15" spans="2:8" x14ac:dyDescent="0.2">
      <c r="B15" s="16" t="s">
        <v>12</v>
      </c>
      <c r="C15" s="26"/>
      <c r="D15" s="22"/>
      <c r="E15" s="17"/>
      <c r="F15" s="19"/>
    </row>
    <row r="16" spans="2:8" x14ac:dyDescent="0.2">
      <c r="B16" s="16" t="s">
        <v>13</v>
      </c>
      <c r="C16" s="21">
        <f>SUM(C17:C20)</f>
        <v>995615.98624999996</v>
      </c>
      <c r="D16" s="18" t="s">
        <v>14</v>
      </c>
      <c r="E16" s="17">
        <f>SUM(E17:E17)</f>
        <v>794032.68809000007</v>
      </c>
      <c r="F16" s="19"/>
      <c r="G16" s="20"/>
      <c r="H16" s="19"/>
    </row>
    <row r="17" spans="2:11" x14ac:dyDescent="0.2">
      <c r="B17" s="27" t="s">
        <v>15</v>
      </c>
      <c r="C17" s="28">
        <v>995615.98624999996</v>
      </c>
      <c r="D17" s="24" t="s">
        <v>16</v>
      </c>
      <c r="E17" s="25">
        <v>794032.68809000007</v>
      </c>
      <c r="F17" s="29"/>
      <c r="G17" s="30"/>
      <c r="H17" s="29"/>
    </row>
    <row r="18" spans="2:11" x14ac:dyDescent="0.2">
      <c r="B18" s="27" t="s">
        <v>17</v>
      </c>
      <c r="C18" s="28">
        <v>0</v>
      </c>
      <c r="D18" s="24"/>
      <c r="E18" s="25"/>
      <c r="F18" s="29"/>
      <c r="G18" s="30"/>
      <c r="H18" s="29"/>
    </row>
    <row r="19" spans="2:11" x14ac:dyDescent="0.2">
      <c r="B19" s="27" t="s">
        <v>18</v>
      </c>
      <c r="C19" s="28">
        <v>0</v>
      </c>
      <c r="D19" s="18" t="s">
        <v>19</v>
      </c>
      <c r="E19" s="17">
        <f>+E20</f>
        <v>0</v>
      </c>
      <c r="F19" s="29"/>
      <c r="G19" s="30"/>
      <c r="H19" s="31"/>
      <c r="I19" s="31"/>
      <c r="J19" s="31"/>
      <c r="K19" s="31"/>
    </row>
    <row r="20" spans="2:11" x14ac:dyDescent="0.2">
      <c r="B20" s="32"/>
      <c r="C20" s="26"/>
      <c r="D20" s="24" t="s">
        <v>17</v>
      </c>
      <c r="E20" s="25">
        <v>0</v>
      </c>
      <c r="F20" s="29"/>
      <c r="G20" s="30"/>
      <c r="H20" s="31"/>
      <c r="I20" s="31"/>
      <c r="J20" s="31"/>
      <c r="K20" s="31"/>
    </row>
    <row r="21" spans="2:11" x14ac:dyDescent="0.2">
      <c r="B21" s="23" t="s">
        <v>10</v>
      </c>
      <c r="C21" s="21">
        <f>C22</f>
        <v>33662645.119580001</v>
      </c>
      <c r="E21" s="25"/>
      <c r="F21" s="29"/>
      <c r="G21" s="20"/>
      <c r="H21" s="31"/>
      <c r="I21" s="31"/>
      <c r="J21" s="31"/>
      <c r="K21" s="31"/>
    </row>
    <row r="22" spans="2:11" x14ac:dyDescent="0.2">
      <c r="B22" s="33" t="s">
        <v>20</v>
      </c>
      <c r="C22" s="28">
        <v>33662645.119580001</v>
      </c>
      <c r="D22" s="18" t="s">
        <v>21</v>
      </c>
      <c r="E22" s="17">
        <f>SUM(E23:E26)</f>
        <v>19153411.145500001</v>
      </c>
      <c r="F22" s="29"/>
      <c r="G22" s="20"/>
      <c r="H22" s="31"/>
      <c r="I22" s="31"/>
      <c r="J22" s="31"/>
      <c r="K22" s="31"/>
    </row>
    <row r="23" spans="2:11" x14ac:dyDescent="0.2">
      <c r="B23" s="32"/>
      <c r="C23" s="28"/>
      <c r="D23" s="24" t="s">
        <v>22</v>
      </c>
      <c r="E23" s="25">
        <v>24459.947769999999</v>
      </c>
      <c r="F23" s="29"/>
      <c r="G23" s="30"/>
      <c r="H23" s="31"/>
      <c r="I23" s="31"/>
      <c r="J23" s="31"/>
      <c r="K23" s="31"/>
    </row>
    <row r="24" spans="2:11" x14ac:dyDescent="0.2">
      <c r="B24" s="23" t="s">
        <v>23</v>
      </c>
      <c r="C24" s="21">
        <f>SUM(C25:C27)</f>
        <v>1630424.9427199999</v>
      </c>
      <c r="D24" s="24" t="s">
        <v>24</v>
      </c>
      <c r="E24" s="25">
        <v>52054.031740000013</v>
      </c>
      <c r="F24" s="29"/>
      <c r="G24" s="30"/>
      <c r="H24" s="31"/>
      <c r="I24" s="31"/>
      <c r="J24" s="31"/>
      <c r="K24" s="31"/>
    </row>
    <row r="25" spans="2:11" x14ac:dyDescent="0.2">
      <c r="B25" s="33" t="s">
        <v>25</v>
      </c>
      <c r="C25" s="28">
        <v>63884.191650000001</v>
      </c>
      <c r="D25" s="24" t="s">
        <v>26</v>
      </c>
      <c r="E25" s="25">
        <v>19076897.165989999</v>
      </c>
      <c r="F25" s="29"/>
      <c r="G25" s="30"/>
      <c r="H25" s="31"/>
      <c r="I25" s="31"/>
      <c r="J25" s="31"/>
      <c r="K25" s="31"/>
    </row>
    <row r="26" spans="2:11" x14ac:dyDescent="0.2">
      <c r="B26" s="34" t="s">
        <v>27</v>
      </c>
      <c r="C26" s="28">
        <v>1595327.84491</v>
      </c>
      <c r="E26" s="35"/>
      <c r="F26" s="29"/>
      <c r="G26" s="30"/>
      <c r="H26" s="31"/>
      <c r="I26" s="31"/>
      <c r="J26" s="31"/>
      <c r="K26" s="31"/>
    </row>
    <row r="27" spans="2:11" x14ac:dyDescent="0.2">
      <c r="B27" s="33" t="s">
        <v>28</v>
      </c>
      <c r="C27" s="28">
        <v>-28787.093839999998</v>
      </c>
      <c r="D27" s="18" t="s">
        <v>29</v>
      </c>
      <c r="E27" s="17">
        <f>SUM(E29:E34)</f>
        <v>1978444.4162900001</v>
      </c>
      <c r="F27" s="29"/>
      <c r="G27" s="20"/>
      <c r="H27" s="31"/>
      <c r="I27" s="31"/>
      <c r="J27" s="31"/>
      <c r="K27" s="31"/>
    </row>
    <row r="28" spans="2:11" x14ac:dyDescent="0.2">
      <c r="B28" s="32"/>
      <c r="C28" s="26"/>
      <c r="D28" s="24" t="s">
        <v>30</v>
      </c>
      <c r="E28" s="25"/>
      <c r="F28" s="29"/>
      <c r="G28" s="30"/>
      <c r="H28" s="31"/>
      <c r="I28" s="31"/>
      <c r="J28" s="31"/>
      <c r="K28" s="31"/>
    </row>
    <row r="29" spans="2:11" x14ac:dyDescent="0.2">
      <c r="B29" s="23" t="s">
        <v>31</v>
      </c>
      <c r="C29" s="21">
        <f>SUM(C30:C31)</f>
        <v>97885.311269999991</v>
      </c>
      <c r="D29" s="36" t="s">
        <v>32</v>
      </c>
      <c r="E29" s="25">
        <v>1422496.2397400001</v>
      </c>
      <c r="F29" s="29"/>
      <c r="G29" s="30"/>
      <c r="H29" s="31"/>
      <c r="I29" s="31"/>
      <c r="J29" s="31"/>
      <c r="K29" s="31"/>
    </row>
    <row r="30" spans="2:11" x14ac:dyDescent="0.2">
      <c r="B30" s="34" t="s">
        <v>33</v>
      </c>
      <c r="C30" s="28">
        <v>97885.311269999991</v>
      </c>
      <c r="D30" s="24" t="s">
        <v>34</v>
      </c>
      <c r="E30" s="25">
        <v>6400</v>
      </c>
      <c r="F30" s="29"/>
      <c r="G30" s="20"/>
      <c r="H30" s="31"/>
      <c r="I30" s="31"/>
      <c r="J30" s="31"/>
      <c r="K30" s="31"/>
    </row>
    <row r="31" spans="2:11" x14ac:dyDescent="0.2">
      <c r="B31" s="32"/>
      <c r="C31" s="26"/>
      <c r="D31" s="24" t="s">
        <v>35</v>
      </c>
      <c r="E31" s="25">
        <v>550001.33928000007</v>
      </c>
      <c r="F31" s="29"/>
      <c r="G31" s="30"/>
      <c r="H31" s="31"/>
      <c r="I31" s="31"/>
      <c r="J31" s="31"/>
      <c r="K31" s="31"/>
    </row>
    <row r="32" spans="2:11" x14ac:dyDescent="0.2">
      <c r="B32" s="16" t="s">
        <v>36</v>
      </c>
      <c r="C32" s="21">
        <f>+C34+C38+C43</f>
        <v>770531.29153999989</v>
      </c>
      <c r="D32" s="24" t="s">
        <v>37</v>
      </c>
      <c r="E32" s="25">
        <v>-453.16272999999995</v>
      </c>
      <c r="F32" s="29"/>
      <c r="G32" s="30"/>
      <c r="H32" s="31"/>
      <c r="I32" s="31"/>
      <c r="J32" s="31"/>
      <c r="K32" s="31"/>
    </row>
    <row r="33" spans="2:11" x14ac:dyDescent="0.2">
      <c r="B33" s="23"/>
      <c r="C33" s="21"/>
      <c r="D33" s="24" t="s">
        <v>38</v>
      </c>
      <c r="E33" s="25">
        <v>0</v>
      </c>
      <c r="F33" s="29"/>
      <c r="G33" s="20"/>
      <c r="H33" s="31"/>
      <c r="I33" s="31"/>
      <c r="J33" s="31"/>
      <c r="K33" s="31"/>
    </row>
    <row r="34" spans="2:11" x14ac:dyDescent="0.2">
      <c r="B34" s="23" t="s">
        <v>39</v>
      </c>
      <c r="C34" s="21">
        <f>C36</f>
        <v>26228.209170000002</v>
      </c>
      <c r="D34" s="24"/>
      <c r="E34" s="25"/>
      <c r="F34" s="29"/>
      <c r="G34" s="30"/>
      <c r="H34" s="31"/>
      <c r="I34" s="31"/>
      <c r="J34" s="31"/>
      <c r="K34" s="31"/>
    </row>
    <row r="35" spans="2:11" x14ac:dyDescent="0.2">
      <c r="B35" s="34" t="s">
        <v>40</v>
      </c>
      <c r="C35" s="28"/>
      <c r="D35" s="24"/>
      <c r="E35" s="25"/>
      <c r="F35" s="37"/>
      <c r="G35" s="30"/>
    </row>
    <row r="36" spans="2:11" x14ac:dyDescent="0.2">
      <c r="B36" s="38" t="s">
        <v>41</v>
      </c>
      <c r="C36" s="28">
        <v>26228.209170000002</v>
      </c>
      <c r="D36" s="18" t="s">
        <v>42</v>
      </c>
      <c r="E36" s="17">
        <f>SUM(E37:E43)</f>
        <v>64576.278220000073</v>
      </c>
      <c r="F36" s="29"/>
      <c r="G36" s="30"/>
    </row>
    <row r="37" spans="2:11" x14ac:dyDescent="0.2">
      <c r="B37" s="38"/>
      <c r="C37" s="28"/>
      <c r="D37" s="24" t="s">
        <v>43</v>
      </c>
      <c r="E37" s="25">
        <v>1083165.35983</v>
      </c>
      <c r="F37" s="29"/>
      <c r="G37" s="30"/>
    </row>
    <row r="38" spans="2:11" x14ac:dyDescent="0.2">
      <c r="B38" s="23" t="s">
        <v>44</v>
      </c>
      <c r="C38" s="21">
        <f>SUM(C39:C41)</f>
        <v>599036.84874999977</v>
      </c>
      <c r="D38" s="24" t="s">
        <v>45</v>
      </c>
      <c r="E38" s="25">
        <v>-966209.77129999991</v>
      </c>
      <c r="F38" s="29"/>
      <c r="G38" s="30"/>
    </row>
    <row r="39" spans="2:11" x14ac:dyDescent="0.2">
      <c r="B39" s="34" t="s">
        <v>46</v>
      </c>
      <c r="C39" s="28">
        <v>12490.42958</v>
      </c>
      <c r="D39" s="24" t="s">
        <v>47</v>
      </c>
      <c r="E39" s="25">
        <v>0</v>
      </c>
      <c r="F39" s="29"/>
      <c r="G39" s="30"/>
      <c r="H39" s="29"/>
    </row>
    <row r="40" spans="2:11" x14ac:dyDescent="0.2">
      <c r="B40" s="34" t="s">
        <v>48</v>
      </c>
      <c r="C40" s="28">
        <v>1578741.5774599998</v>
      </c>
      <c r="D40" s="24" t="s">
        <v>49</v>
      </c>
      <c r="E40" s="25">
        <v>-23429.786570000004</v>
      </c>
      <c r="F40" s="29"/>
      <c r="G40" s="30"/>
      <c r="H40" s="29"/>
    </row>
    <row r="41" spans="2:11" x14ac:dyDescent="0.2">
      <c r="B41" s="34" t="s">
        <v>50</v>
      </c>
      <c r="C41" s="28">
        <v>-992195.15829000005</v>
      </c>
      <c r="D41" s="24" t="s">
        <v>51</v>
      </c>
      <c r="E41" s="25">
        <v>-8638.7642599999999</v>
      </c>
      <c r="F41" s="29"/>
      <c r="G41" s="30"/>
      <c r="H41" s="29"/>
    </row>
    <row r="42" spans="2:11" x14ac:dyDescent="0.2">
      <c r="B42" s="32"/>
      <c r="C42" s="26"/>
      <c r="D42" s="24" t="s">
        <v>52</v>
      </c>
      <c r="E42" s="25">
        <v>0</v>
      </c>
      <c r="F42" s="29"/>
      <c r="G42" s="30"/>
      <c r="H42" s="29"/>
    </row>
    <row r="43" spans="2:11" x14ac:dyDescent="0.2">
      <c r="B43" s="23" t="s">
        <v>53</v>
      </c>
      <c r="C43" s="21">
        <f>SUM(C44:C46)</f>
        <v>145266.23362000007</v>
      </c>
      <c r="D43" s="24" t="s">
        <v>54</v>
      </c>
      <c r="E43" s="25">
        <v>-20310.759480000001</v>
      </c>
      <c r="F43" s="29"/>
      <c r="G43" s="30"/>
      <c r="H43" s="29"/>
    </row>
    <row r="44" spans="2:11" x14ac:dyDescent="0.2">
      <c r="B44" s="34" t="s">
        <v>55</v>
      </c>
      <c r="C44" s="28">
        <v>1088706.3156400002</v>
      </c>
      <c r="E44" s="35"/>
      <c r="F44" s="29"/>
      <c r="G44" s="30"/>
      <c r="H44" s="29"/>
    </row>
    <row r="45" spans="2:11" x14ac:dyDescent="0.2">
      <c r="B45" s="34" t="s">
        <v>56</v>
      </c>
      <c r="C45" s="28">
        <v>398152.65451999998</v>
      </c>
      <c r="E45" s="35"/>
      <c r="F45" s="29"/>
      <c r="G45" s="30"/>
      <c r="H45" s="29"/>
    </row>
    <row r="46" spans="2:11" x14ac:dyDescent="0.2">
      <c r="B46" s="34" t="s">
        <v>57</v>
      </c>
      <c r="C46" s="28">
        <v>-1341592.73654</v>
      </c>
      <c r="E46" s="35"/>
      <c r="F46" s="29"/>
      <c r="G46" s="30"/>
      <c r="H46" s="29"/>
    </row>
    <row r="47" spans="2:11" x14ac:dyDescent="0.2">
      <c r="B47" s="32"/>
      <c r="C47" s="26"/>
      <c r="E47" s="35"/>
      <c r="F47" s="29"/>
      <c r="G47" s="20"/>
    </row>
    <row r="48" spans="2:11" ht="10.8" thickBot="1" x14ac:dyDescent="0.25">
      <c r="B48" s="39" t="s">
        <v>58</v>
      </c>
      <c r="C48" s="40">
        <f>+C32+C11</f>
        <v>37190542.372469999</v>
      </c>
      <c r="D48" s="41" t="s">
        <v>59</v>
      </c>
      <c r="E48" s="40">
        <f>E11+E27+E36</f>
        <v>37190542.372469999</v>
      </c>
      <c r="F48" s="42">
        <f>C48-E48</f>
        <v>0</v>
      </c>
      <c r="G48" s="43">
        <v>0</v>
      </c>
      <c r="H48" s="31"/>
      <c r="I48" s="31"/>
      <c r="J48" s="31"/>
    </row>
    <row r="49" spans="2:13" ht="10.8" thickTop="1" x14ac:dyDescent="0.2">
      <c r="B49" s="44"/>
      <c r="C49" s="45"/>
      <c r="D49" s="46"/>
      <c r="E49" s="45"/>
      <c r="F49" s="42"/>
      <c r="G49" s="43"/>
      <c r="H49" s="31"/>
      <c r="I49" s="31"/>
      <c r="J49" s="31"/>
    </row>
    <row r="50" spans="2:13" x14ac:dyDescent="0.2">
      <c r="B50" s="87" t="s">
        <v>60</v>
      </c>
      <c r="C50" s="88"/>
      <c r="D50" s="88"/>
      <c r="E50" s="89"/>
      <c r="F50" s="31"/>
      <c r="G50" s="47"/>
      <c r="H50" s="48"/>
      <c r="I50" s="31"/>
      <c r="J50" s="31"/>
      <c r="K50" s="49"/>
      <c r="L50" s="49"/>
      <c r="M50" s="49"/>
    </row>
    <row r="51" spans="2:13" x14ac:dyDescent="0.2">
      <c r="B51" s="90" t="s">
        <v>61</v>
      </c>
      <c r="C51" s="91"/>
      <c r="D51" s="91"/>
      <c r="E51" s="92"/>
      <c r="F51" s="50"/>
      <c r="G51" s="51"/>
      <c r="J51" s="52"/>
    </row>
    <row r="52" spans="2:13" x14ac:dyDescent="0.2">
      <c r="B52" s="53"/>
      <c r="E52" s="35"/>
      <c r="F52" s="54"/>
      <c r="G52" s="51"/>
      <c r="H52" s="54"/>
      <c r="J52" s="54"/>
    </row>
    <row r="53" spans="2:13" x14ac:dyDescent="0.2">
      <c r="B53" s="55"/>
      <c r="C53" s="56" t="s">
        <v>62</v>
      </c>
      <c r="D53" s="56" t="s">
        <v>63</v>
      </c>
      <c r="E53" s="57"/>
      <c r="F53" s="54"/>
      <c r="G53" s="51"/>
      <c r="H53" s="54"/>
      <c r="J53" s="54"/>
    </row>
    <row r="54" spans="2:13" x14ac:dyDescent="0.2">
      <c r="B54" s="55"/>
      <c r="C54" s="56" t="s">
        <v>64</v>
      </c>
      <c r="D54" s="58" t="s">
        <v>65</v>
      </c>
      <c r="E54" s="59"/>
      <c r="F54" s="54"/>
      <c r="H54" s="54"/>
      <c r="J54" s="54"/>
    </row>
    <row r="55" spans="2:13" x14ac:dyDescent="0.2">
      <c r="B55" s="60" t="s">
        <v>66</v>
      </c>
      <c r="C55" s="61" t="s">
        <v>67</v>
      </c>
      <c r="D55" s="61" t="s">
        <v>68</v>
      </c>
      <c r="E55" s="59"/>
      <c r="F55" s="24"/>
      <c r="J55" s="62"/>
    </row>
    <row r="56" spans="2:13" x14ac:dyDescent="0.2">
      <c r="B56" s="63" t="s">
        <v>69</v>
      </c>
      <c r="C56" s="24">
        <v>0</v>
      </c>
      <c r="D56" s="24">
        <f>C18-E20</f>
        <v>0</v>
      </c>
      <c r="E56" s="64"/>
      <c r="F56" s="52"/>
      <c r="G56" s="65"/>
      <c r="I56" s="24"/>
      <c r="J56" s="66"/>
      <c r="K56" s="24"/>
    </row>
    <row r="57" spans="2:13" x14ac:dyDescent="0.2">
      <c r="B57" s="67"/>
      <c r="C57" s="68"/>
      <c r="D57" s="68"/>
      <c r="E57" s="69"/>
    </row>
    <row r="58" spans="2:13" x14ac:dyDescent="0.2">
      <c r="B58" s="70" t="s">
        <v>70</v>
      </c>
      <c r="C58" s="71"/>
      <c r="D58" s="2"/>
      <c r="E58" s="72"/>
    </row>
    <row r="59" spans="2:13" x14ac:dyDescent="0.2">
      <c r="B59" s="73"/>
      <c r="C59" s="74"/>
      <c r="E59" s="75"/>
    </row>
    <row r="60" spans="2:13" x14ac:dyDescent="0.2">
      <c r="B60" s="76" t="s">
        <v>71</v>
      </c>
      <c r="C60" s="77"/>
      <c r="E60" s="75"/>
    </row>
    <row r="61" spans="2:13" x14ac:dyDescent="0.2">
      <c r="B61" s="78" t="s">
        <v>72</v>
      </c>
      <c r="C61" s="79"/>
      <c r="E61" s="75"/>
    </row>
    <row r="62" spans="2:13" x14ac:dyDescent="0.2">
      <c r="B62" s="73"/>
      <c r="C62" s="79"/>
      <c r="E62" s="75"/>
    </row>
    <row r="63" spans="2:13" x14ac:dyDescent="0.2">
      <c r="B63" s="76" t="s">
        <v>73</v>
      </c>
      <c r="C63" s="80"/>
      <c r="E63" s="75"/>
    </row>
    <row r="64" spans="2:13" x14ac:dyDescent="0.2">
      <c r="B64" s="78" t="s">
        <v>74</v>
      </c>
      <c r="C64" s="81"/>
      <c r="E64" s="75"/>
    </row>
    <row r="65" spans="2:7" x14ac:dyDescent="0.2">
      <c r="B65" s="78" t="s">
        <v>75</v>
      </c>
      <c r="E65" s="75"/>
    </row>
    <row r="66" spans="2:7" x14ac:dyDescent="0.2">
      <c r="B66" s="32" t="s">
        <v>76</v>
      </c>
      <c r="E66" s="75"/>
    </row>
    <row r="67" spans="2:7" x14ac:dyDescent="0.2">
      <c r="B67" s="82" t="s">
        <v>77</v>
      </c>
      <c r="E67" s="75"/>
    </row>
    <row r="68" spans="2:7" x14ac:dyDescent="0.2">
      <c r="B68" s="82" t="s">
        <v>78</v>
      </c>
      <c r="C68" s="80"/>
      <c r="E68" s="75"/>
    </row>
    <row r="69" spans="2:7" x14ac:dyDescent="0.2">
      <c r="B69" s="82" t="s">
        <v>79</v>
      </c>
      <c r="E69" s="75"/>
    </row>
    <row r="70" spans="2:7" x14ac:dyDescent="0.2">
      <c r="B70" s="32"/>
      <c r="E70" s="75"/>
    </row>
    <row r="71" spans="2:7" x14ac:dyDescent="0.2">
      <c r="B71" s="83" t="s">
        <v>80</v>
      </c>
      <c r="E71" s="35"/>
    </row>
    <row r="72" spans="2:7" x14ac:dyDescent="0.2">
      <c r="B72" s="73" t="s">
        <v>81</v>
      </c>
      <c r="C72" s="74"/>
      <c r="E72" s="35"/>
      <c r="F72" s="79"/>
      <c r="G72" s="79"/>
    </row>
    <row r="73" spans="2:7" x14ac:dyDescent="0.2">
      <c r="B73" s="82" t="s">
        <v>82</v>
      </c>
      <c r="C73" s="80"/>
      <c r="E73" s="35"/>
      <c r="F73" s="79"/>
      <c r="G73" s="79"/>
    </row>
    <row r="74" spans="2:7" x14ac:dyDescent="0.2">
      <c r="B74" s="84"/>
      <c r="C74" s="68"/>
      <c r="D74" s="68"/>
      <c r="E74" s="85"/>
      <c r="F74" s="79"/>
      <c r="G74" s="79"/>
    </row>
    <row r="75" spans="2:7" x14ac:dyDescent="0.2">
      <c r="F75" s="79"/>
      <c r="G75" s="79"/>
    </row>
  </sheetData>
  <mergeCells count="8">
    <mergeCell ref="B50:E50"/>
    <mergeCell ref="B51:E51"/>
    <mergeCell ref="B2:E2"/>
    <mergeCell ref="B3:E3"/>
    <mergeCell ref="B4:E4"/>
    <mergeCell ref="B6:E6"/>
    <mergeCell ref="B9:C9"/>
    <mergeCell ref="D9:E9"/>
  </mergeCells>
  <pageMargins left="0.51181102362204722" right="0.51181102362204722" top="0.78740157480314965" bottom="0.78740157480314965" header="0.31496062992125984" footer="0.31496062992125984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Publicação Mensal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Luiz Kirsten</dc:creator>
  <cp:lastModifiedBy>Renan Luiz Kirsten</cp:lastModifiedBy>
  <dcterms:created xsi:type="dcterms:W3CDTF">2020-11-20T13:07:13Z</dcterms:created>
  <dcterms:modified xsi:type="dcterms:W3CDTF">2020-11-20T21:05:31Z</dcterms:modified>
</cp:coreProperties>
</file>